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\Desktop\Dança\Escrutinio\ADDS\Regional_Santarem_30_09_2023\"/>
    </mc:Choice>
  </mc:AlternateContent>
  <xr:revisionPtr revIDLastSave="0" documentId="13_ncr:1_{C8347390-EF74-49D3-B5E5-C110C88C71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os 2022" sheetId="3" r:id="rId1"/>
  </sheets>
  <calcPr calcId="181029"/>
</workbook>
</file>

<file path=xl/calcChain.xml><?xml version="1.0" encoding="utf-8"?>
<calcChain xmlns="http://schemas.openxmlformats.org/spreadsheetml/2006/main">
  <c r="R19" i="3" l="1"/>
  <c r="V19" i="3"/>
  <c r="V12" i="3"/>
  <c r="R12" i="3"/>
  <c r="F12" i="3"/>
  <c r="J12" i="3"/>
  <c r="N12" i="3"/>
  <c r="V5" i="3"/>
  <c r="R5" i="3"/>
  <c r="N19" i="3"/>
  <c r="J19" i="3"/>
  <c r="N5" i="3"/>
  <c r="J5" i="3"/>
  <c r="F19" i="3"/>
  <c r="F5" i="3"/>
  <c r="Z8" i="3" l="1"/>
  <c r="AA8" i="3"/>
  <c r="AB8" i="3"/>
  <c r="AC8" i="3"/>
  <c r="AD8" i="3"/>
  <c r="Z22" i="3"/>
  <c r="AA22" i="3"/>
  <c r="AB22" i="3"/>
  <c r="AC22" i="3"/>
  <c r="AD22" i="3"/>
  <c r="Z15" i="3"/>
  <c r="AA15" i="3"/>
  <c r="AB15" i="3"/>
  <c r="AC15" i="3"/>
  <c r="AD15" i="3"/>
  <c r="AE15" i="3" l="1"/>
  <c r="AG15" i="3" s="1"/>
  <c r="AH15" i="3" s="1"/>
  <c r="AE8" i="3"/>
  <c r="AG8" i="3" s="1"/>
  <c r="AH8" i="3" s="1"/>
  <c r="AE22" i="3"/>
  <c r="AG22" i="3" s="1"/>
  <c r="AH22" i="3" s="1"/>
  <c r="AI22" i="3" l="1"/>
  <c r="AI15" i="3"/>
  <c r="AI8" i="3"/>
</calcChain>
</file>

<file path=xl/sharedStrings.xml><?xml version="1.0" encoding="utf-8"?>
<sst xmlns="http://schemas.openxmlformats.org/spreadsheetml/2006/main" count="145" uniqueCount="56">
  <si>
    <t>Dorsal</t>
  </si>
  <si>
    <t>Associação</t>
  </si>
  <si>
    <t>Escola</t>
  </si>
  <si>
    <t>Group</t>
  </si>
  <si>
    <t>MM</t>
  </si>
  <si>
    <t>MM3</t>
  </si>
  <si>
    <t>PS</t>
  </si>
  <si>
    <t>PS2</t>
  </si>
  <si>
    <t>CP</t>
  </si>
  <si>
    <t>TQ</t>
  </si>
  <si>
    <t>TQ2</t>
  </si>
  <si>
    <t>JUDGE C</t>
  </si>
  <si>
    <t>C</t>
  </si>
  <si>
    <t>E</t>
  </si>
  <si>
    <t>DEDUÇÕES</t>
  </si>
  <si>
    <t>QTD</t>
  </si>
  <si>
    <t>CHAIRMAN</t>
  </si>
  <si>
    <t>TOTAL</t>
  </si>
  <si>
    <t>CLASSIFICAÇÃO</t>
  </si>
  <si>
    <t>TOTAL FINAL</t>
  </si>
  <si>
    <t>SUB-TOTAIS JUDGES</t>
  </si>
  <si>
    <t>PONTOS</t>
  </si>
  <si>
    <t>FINAL</t>
  </si>
  <si>
    <t>CP4</t>
  </si>
  <si>
    <t>PS5</t>
  </si>
  <si>
    <t>TQ6</t>
  </si>
  <si>
    <t>MM7</t>
  </si>
  <si>
    <t>CP8</t>
  </si>
  <si>
    <t>PS9</t>
  </si>
  <si>
    <t>TQ10</t>
  </si>
  <si>
    <t>MM11</t>
  </si>
  <si>
    <t>CP12</t>
  </si>
  <si>
    <t>PS13</t>
  </si>
  <si>
    <t>TQ14</t>
  </si>
  <si>
    <t>MM15</t>
  </si>
  <si>
    <t>CP16</t>
  </si>
  <si>
    <t>PONTOS18</t>
  </si>
  <si>
    <t>H</t>
  </si>
  <si>
    <t>J</t>
  </si>
  <si>
    <t>P</t>
  </si>
  <si>
    <t>G</t>
  </si>
  <si>
    <t>N</t>
  </si>
  <si>
    <t>O</t>
  </si>
  <si>
    <t>Safiras</t>
  </si>
  <si>
    <t>Time4Satisfaction</t>
  </si>
  <si>
    <t>Santarém</t>
  </si>
  <si>
    <t>JUDGE A</t>
  </si>
  <si>
    <t>Grupo Juvenil</t>
  </si>
  <si>
    <t>Grupo Junior</t>
  </si>
  <si>
    <t>Grupo Juventude</t>
  </si>
  <si>
    <t>JUDGE B</t>
  </si>
  <si>
    <t>JUDGE D</t>
  </si>
  <si>
    <t>JUDGE E</t>
  </si>
  <si>
    <t>Rubys</t>
  </si>
  <si>
    <t>PEARLS</t>
  </si>
  <si>
    <t>2º Regional de Santarém Grupos 30-09-2023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</si>
</sst>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3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rgb="FFF67B1E"/>
        <bgColor theme="6"/>
      </patternFill>
    </fill>
    <fill>
      <patternFill patternType="solid">
        <fgColor theme="8" tint="0.39997558519241921"/>
        <bgColor theme="6"/>
      </patternFill>
    </fill>
    <fill>
      <patternFill patternType="solid">
        <fgColor rgb="FFF67B1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</borders>
  <cellStyleXfs count="55">
    <xf numFmtId="0" fontId="0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</cellXfs>
  <cellStyles count="55">
    <cellStyle name="Excel Built-in Normal" xfId="11" xr:uid="{CE15670E-0399-497D-9F7E-A699C5BEE5D3}"/>
    <cellStyle name="Excel Built-in Normal 2" xfId="48" xr:uid="{7260340D-FC6A-41C7-9EA4-62817743D780}"/>
    <cellStyle name="Excel Built-in Normal 3" xfId="35" xr:uid="{42B86BD5-57D9-409E-AB6D-687C9E1C29AC}"/>
    <cellStyle name="Hiperligação 2" xfId="16" xr:uid="{419BA132-257E-4D4A-B023-7DC0E693DAF2}"/>
    <cellStyle name="Hiperligação 3" xfId="42" xr:uid="{6208608B-85E8-4D51-ACFB-A220995276AF}"/>
    <cellStyle name="Hiperligação 4" xfId="54" xr:uid="{83320140-7768-45BA-9B1A-220A8B851AD4}"/>
    <cellStyle name="Normal" xfId="0" builtinId="0"/>
    <cellStyle name="Normal 2" xfId="2" xr:uid="{ED8A5C25-AB2A-4400-943F-DEF77C850BCB}"/>
    <cellStyle name="Normal 2 10" xfId="19" xr:uid="{553E2A61-D639-4231-A948-2F056B204403}"/>
    <cellStyle name="Normal 2 11" xfId="20" xr:uid="{7D77A2C1-A5AF-41FC-88A8-B04D953BE0EF}"/>
    <cellStyle name="Normal 2 12" xfId="21" xr:uid="{D4CC3160-1CCA-4D6D-A10B-2B2B7EE4D63D}"/>
    <cellStyle name="Normal 2 13" xfId="22" xr:uid="{0FB8F090-93FC-4E33-BF26-F95CECA44C8A}"/>
    <cellStyle name="Normal 2 14" xfId="23" xr:uid="{999FF018-98AB-41E6-AE26-68CD02CB1754}"/>
    <cellStyle name="Normal 2 15" xfId="24" xr:uid="{ADB97D46-EB8F-4A02-B14D-74490A16FA32}"/>
    <cellStyle name="Normal 2 16" xfId="25" xr:uid="{82AA5BC3-A5DF-4660-84BC-15603DB66554}"/>
    <cellStyle name="Normal 2 17" xfId="12" xr:uid="{9299FFF9-CDAB-416C-8699-2DAAA256299D}"/>
    <cellStyle name="Normal 2 17 2" xfId="38" xr:uid="{424B9ED3-B805-41FC-BFE0-9C13CCE9B8AF}"/>
    <cellStyle name="Normal 2 17 3" xfId="49" xr:uid="{6A3D665C-6BED-4CBD-A79B-22E39B01015E}"/>
    <cellStyle name="Normal 2 18" xfId="33" xr:uid="{93631FE7-E242-4802-B619-C5D32C51FC04}"/>
    <cellStyle name="Normal 2 19" xfId="34" xr:uid="{B468793A-61BF-4789-A15E-C563CC0996C0}"/>
    <cellStyle name="Normal 2 2" xfId="8" xr:uid="{AEF10408-3D09-47AA-B64B-DC493FCC2503}"/>
    <cellStyle name="Normal 2 2 2" xfId="15" xr:uid="{8CD78246-71DB-473D-A6D0-1AEDC8562D57}"/>
    <cellStyle name="Normal 2 2 2 2" xfId="52" xr:uid="{90A67DED-7783-44B2-AE32-C6B50FE95C55}"/>
    <cellStyle name="Normal 2 2 3" xfId="45" xr:uid="{3C4CB0E5-350F-4BF9-9F5F-DF41D3AF6802}"/>
    <cellStyle name="Normal 2 20" xfId="13" xr:uid="{2F527643-97F5-4D11-898E-7922083668F3}"/>
    <cellStyle name="Normal 2 20 2" xfId="50" xr:uid="{FF7B9547-8F6D-4AD7-A38C-752AEED5B7DE}"/>
    <cellStyle name="Normal 2 21" xfId="14" xr:uid="{A8C60C41-8F8E-4B3A-BB7C-07F455AE31C1}"/>
    <cellStyle name="Normal 2 21 2" xfId="51" xr:uid="{A493FF2A-E3FC-4934-8705-AB7FB2032B38}"/>
    <cellStyle name="Normal 2 22" xfId="36" xr:uid="{028673FA-94AA-4829-A3DD-D82EFEABB180}"/>
    <cellStyle name="Normal 2 23" xfId="39" xr:uid="{A672F1CB-6378-4E5C-AECB-ACB227ADFA2B}"/>
    <cellStyle name="Normal 2 24" xfId="41" xr:uid="{568CAA91-8E58-4961-8B77-EDF39D689AA7}"/>
    <cellStyle name="Normal 2 25" xfId="18" xr:uid="{09E3030D-A333-4AC3-BAF6-D809A0C58399}"/>
    <cellStyle name="Normal 2 26" xfId="5" xr:uid="{6D6556F5-2A79-448F-9EF3-098EEDA7A3CE}"/>
    <cellStyle name="Normal 2 3" xfId="26" xr:uid="{813C5014-F60D-4D11-ACD6-EC6F438F6F61}"/>
    <cellStyle name="Normal 2 4" xfId="27" xr:uid="{5B37EEF0-8591-42CA-A478-57DDFE1A98EB}"/>
    <cellStyle name="Normal 2 5" xfId="28" xr:uid="{39A2FF1B-2CEF-4C0C-96FF-83B63418563A}"/>
    <cellStyle name="Normal 2 6" xfId="29" xr:uid="{CE73D324-50A3-47A2-BC10-7B3071302F2F}"/>
    <cellStyle name="Normal 2 7" xfId="30" xr:uid="{6ED41ED3-4F7C-4C2F-A851-2B76DB3E8B5A}"/>
    <cellStyle name="Normal 2 8" xfId="31" xr:uid="{B5906D63-463F-4F9B-B0D4-0193A00CEB72}"/>
    <cellStyle name="Normal 2 9" xfId="32" xr:uid="{7F61C901-51E3-406D-94E5-CFF5575C80E2}"/>
    <cellStyle name="Normal 3" xfId="3" xr:uid="{DFB49C8C-AF37-4A53-B67C-BE7EA10F595C}"/>
    <cellStyle name="Normal 3 2" xfId="40" xr:uid="{6C1619DE-8F67-476C-B01F-DA9487F39E45}"/>
    <cellStyle name="Normal 4" xfId="6" xr:uid="{D33D6230-0C50-406E-9011-AB1857CFFE07}"/>
    <cellStyle name="Normal 4 2" xfId="43" xr:uid="{EA166727-9DDD-45DB-8E5F-78F89141A7A1}"/>
    <cellStyle name="Normal 4 3" xfId="17" xr:uid="{0A9FFE57-0732-493F-9013-55EA9F94F9B5}"/>
    <cellStyle name="Normal 5" xfId="7" xr:uid="{516EBD1B-15D8-4B31-A9D2-6887AFF77A96}"/>
    <cellStyle name="Normal 5 2" xfId="44" xr:uid="{6F290F1B-AB68-414C-BA37-75B32BAC81AF}"/>
    <cellStyle name="Normal 6" xfId="9" xr:uid="{87519660-7FB0-4717-A37D-BAECCB3027DE}"/>
    <cellStyle name="Normal 6 2" xfId="46" xr:uid="{033FFE9A-FFDC-48E8-BFB7-97DA741A12C4}"/>
    <cellStyle name="Normal 6 3" xfId="37" xr:uid="{BF29BED3-56DD-45D1-ADA8-C73B85E235FD}"/>
    <cellStyle name="Normal 7" xfId="4" xr:uid="{8D48EC60-5726-4C43-A175-A58D5108F06E}"/>
    <cellStyle name="Normal 8" xfId="1" xr:uid="{F041D3F6-C2B3-4568-AD58-2A508DF94F34}"/>
    <cellStyle name="Vírgula 2" xfId="10" xr:uid="{312DE911-B5A4-43E6-8DAD-49A119D7F44B}"/>
    <cellStyle name="Vírgula 2 2" xfId="47" xr:uid="{7DD1C5E1-8E53-4B27-B1A6-7FA6E06A640D}"/>
    <cellStyle name="Vírgula 3" xfId="53" xr:uid="{660272B8-10C2-4810-A64B-AB7A9BD4DC69}"/>
  </cellStyles>
  <dxfs count="10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numFmt numFmtId="0" formatCode="General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7" tint="0.39997558519241921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fill>
        <patternFill patternType="solid">
          <fgColor theme="6"/>
          <bgColor theme="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7" tint="0.39997558519241921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fill>
        <patternFill patternType="solid">
          <fgColor theme="6"/>
          <bgColor theme="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7" tint="0.39997558519241921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fill>
        <patternFill patternType="solid">
          <fgColor theme="6"/>
          <bgColor theme="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0000000}" name="Tabela43" displayName="Tabela43" ref="B7:AI8" totalsRowShown="0" headerRowDxfId="103" dataDxfId="102" tableBorderDxfId="101">
  <autoFilter ref="B7:AI8" xr:uid="{00000000-0009-0000-0100-00002B000000}"/>
  <sortState xmlns:xlrd2="http://schemas.microsoft.com/office/spreadsheetml/2017/richdata2" ref="B8:AI8">
    <sortCondition ref="B7:B8"/>
  </sortState>
  <tableColumns count="34">
    <tableColumn id="1" xr3:uid="{00000000-0010-0000-0000-000001000000}" name="Dorsal" dataDxfId="100"/>
    <tableColumn id="2" xr3:uid="{00000000-0010-0000-0000-000002000000}" name="Group"/>
    <tableColumn id="3" xr3:uid="{00000000-0010-0000-0000-000003000000}" name="Escola" dataDxfId="99"/>
    <tableColumn id="4" xr3:uid="{00000000-0010-0000-0000-000004000000}" name="Associação" dataDxfId="98"/>
    <tableColumn id="5" xr3:uid="{00000000-0010-0000-0000-000005000000}" name="TQ" dataDxfId="97"/>
    <tableColumn id="6" xr3:uid="{00000000-0010-0000-0000-000006000000}" name="MM" dataDxfId="96"/>
    <tableColumn id="7" xr3:uid="{00000000-0010-0000-0000-000007000000}" name="CP" dataDxfId="95"/>
    <tableColumn id="8" xr3:uid="{00000000-0010-0000-0000-000008000000}" name="PS" dataDxfId="94"/>
    <tableColumn id="9" xr3:uid="{00000000-0010-0000-0000-000009000000}" name="TQ2" dataDxfId="93"/>
    <tableColumn id="10" xr3:uid="{00000000-0010-0000-0000-00000A000000}" name="MM3" dataDxfId="92"/>
    <tableColumn id="11" xr3:uid="{00000000-0010-0000-0000-00000B000000}" name="CP4" dataDxfId="91"/>
    <tableColumn id="12" xr3:uid="{00000000-0010-0000-0000-00000C000000}" name="PS5" dataDxfId="90"/>
    <tableColumn id="13" xr3:uid="{00000000-0010-0000-0000-00000D000000}" name="TQ6" dataDxfId="89"/>
    <tableColumn id="14" xr3:uid="{00000000-0010-0000-0000-00000E000000}" name="MM7" dataDxfId="88"/>
    <tableColumn id="15" xr3:uid="{00000000-0010-0000-0000-00000F000000}" name="CP8" dataDxfId="87"/>
    <tableColumn id="16" xr3:uid="{00000000-0010-0000-0000-000010000000}" name="PS9" dataDxfId="86"/>
    <tableColumn id="17" xr3:uid="{00000000-0010-0000-0000-000011000000}" name="TQ10" dataDxfId="85"/>
    <tableColumn id="18" xr3:uid="{00000000-0010-0000-0000-000012000000}" name="MM11" dataDxfId="84"/>
    <tableColumn id="19" xr3:uid="{00000000-0010-0000-0000-000013000000}" name="CP12" dataDxfId="83"/>
    <tableColumn id="20" xr3:uid="{00000000-0010-0000-0000-000014000000}" name="PS13" dataDxfId="82"/>
    <tableColumn id="21" xr3:uid="{00000000-0010-0000-0000-000015000000}" name="TQ14" dataDxfId="81"/>
    <tableColumn id="22" xr3:uid="{00000000-0010-0000-0000-000016000000}" name="MM15" dataDxfId="80"/>
    <tableColumn id="23" xr3:uid="{00000000-0010-0000-0000-000017000000}" name="CP16" dataDxfId="79"/>
    <tableColumn id="24" xr3:uid="{00000000-0010-0000-0000-000018000000}" name="PS2" dataDxfId="78"/>
    <tableColumn id="25" xr3:uid="{00000000-0010-0000-0000-000019000000}" name="C" dataDxfId="77">
      <calculatedColumnFormula>SUM(F8:I8)</calculatedColumnFormula>
    </tableColumn>
    <tableColumn id="26" xr3:uid="{00000000-0010-0000-0000-00001A000000}" name="E" dataDxfId="76">
      <calculatedColumnFormula>SUM(J8:M8)</calculatedColumnFormula>
    </tableColumn>
    <tableColumn id="27" xr3:uid="{00000000-0010-0000-0000-00001B000000}" name="H" dataDxfId="75">
      <calculatedColumnFormula>SUM(N8:Q8)</calculatedColumnFormula>
    </tableColumn>
    <tableColumn id="28" xr3:uid="{00000000-0010-0000-0000-00001C000000}" name="J" dataDxfId="74">
      <calculatedColumnFormula>SUM(R8:U8)</calculatedColumnFormula>
    </tableColumn>
    <tableColumn id="29" xr3:uid="{00000000-0010-0000-0000-00001D000000}" name="P" dataDxfId="73">
      <calculatedColumnFormula>SUM(V8:Y8)</calculatedColumnFormula>
    </tableColumn>
    <tableColumn id="30" xr3:uid="{00000000-0010-0000-0000-00001E000000}" name="PONTOS" dataDxfId="72">
      <calculatedColumnFormula>SUM(Z8:AD8)</calculatedColumnFormula>
    </tableColumn>
    <tableColumn id="31" xr3:uid="{00000000-0010-0000-0000-00001F000000}" name="QTD" dataDxfId="71"/>
    <tableColumn id="32" xr3:uid="{00000000-0010-0000-0000-000020000000}" name="CHAIRMAN" dataDxfId="70">
      <calculatedColumnFormula>-AE8*AF8*0.1</calculatedColumnFormula>
    </tableColumn>
    <tableColumn id="33" xr3:uid="{00000000-0010-0000-0000-000021000000}" name="PONTOS18" dataDxfId="69">
      <calculatedColumnFormula>AE8+AG8</calculatedColumnFormula>
    </tableColumn>
    <tableColumn id="34" xr3:uid="{00000000-0010-0000-0000-000022000000}" name="FINAL" dataDxfId="68">
      <calculatedColumnFormula>RANK(AH8,$AH$8:$AH$8)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1000000}" name="Tabela4345" displayName="Tabela4345" ref="B14:AI15" totalsRowShown="0" headerRowDxfId="67" dataDxfId="66" tableBorderDxfId="65">
  <autoFilter ref="B14:AI15" xr:uid="{00000000-0009-0000-0100-00002C000000}"/>
  <sortState xmlns:xlrd2="http://schemas.microsoft.com/office/spreadsheetml/2017/richdata2" ref="B15:AI15">
    <sortCondition ref="AI14:AI15"/>
  </sortState>
  <tableColumns count="34">
    <tableColumn id="1" xr3:uid="{00000000-0010-0000-0100-000001000000}" name="Dorsal" dataDxfId="64"/>
    <tableColumn id="2" xr3:uid="{00000000-0010-0000-0100-000002000000}" name="Group"/>
    <tableColumn id="3" xr3:uid="{00000000-0010-0000-0100-000003000000}" name="Escola"/>
    <tableColumn id="4" xr3:uid="{00000000-0010-0000-0100-000004000000}" name="Associação"/>
    <tableColumn id="5" xr3:uid="{00000000-0010-0000-0100-000005000000}" name="TQ" dataDxfId="63"/>
    <tableColumn id="6" xr3:uid="{00000000-0010-0000-0100-000006000000}" name="MM" dataDxfId="62"/>
    <tableColumn id="7" xr3:uid="{00000000-0010-0000-0100-000007000000}" name="CP" dataDxfId="61"/>
    <tableColumn id="8" xr3:uid="{00000000-0010-0000-0100-000008000000}" name="PS" dataDxfId="60"/>
    <tableColumn id="9" xr3:uid="{00000000-0010-0000-0100-000009000000}" name="TQ2" dataDxfId="59"/>
    <tableColumn id="10" xr3:uid="{00000000-0010-0000-0100-00000A000000}" name="MM3" dataDxfId="58"/>
    <tableColumn id="11" xr3:uid="{00000000-0010-0000-0100-00000B000000}" name="CP4" dataDxfId="57"/>
    <tableColumn id="12" xr3:uid="{00000000-0010-0000-0100-00000C000000}" name="PS5" dataDxfId="56"/>
    <tableColumn id="13" xr3:uid="{00000000-0010-0000-0100-00000D000000}" name="TQ6" dataDxfId="55"/>
    <tableColumn id="14" xr3:uid="{00000000-0010-0000-0100-00000E000000}" name="MM7" dataDxfId="54"/>
    <tableColumn id="15" xr3:uid="{00000000-0010-0000-0100-00000F000000}" name="CP8" dataDxfId="53"/>
    <tableColumn id="16" xr3:uid="{00000000-0010-0000-0100-000010000000}" name="PS9" dataDxfId="52"/>
    <tableColumn id="17" xr3:uid="{00000000-0010-0000-0100-000011000000}" name="TQ10" dataDxfId="51"/>
    <tableColumn id="18" xr3:uid="{00000000-0010-0000-0100-000012000000}" name="MM11" dataDxfId="50"/>
    <tableColumn id="19" xr3:uid="{00000000-0010-0000-0100-000013000000}" name="CP12" dataDxfId="49"/>
    <tableColumn id="20" xr3:uid="{00000000-0010-0000-0100-000014000000}" name="PS13" dataDxfId="48"/>
    <tableColumn id="21" xr3:uid="{00000000-0010-0000-0100-000015000000}" name="TQ14" dataDxfId="47"/>
    <tableColumn id="22" xr3:uid="{00000000-0010-0000-0100-000016000000}" name="MM15" dataDxfId="46"/>
    <tableColumn id="23" xr3:uid="{00000000-0010-0000-0100-000017000000}" name="CP16" dataDxfId="45"/>
    <tableColumn id="24" xr3:uid="{00000000-0010-0000-0100-000018000000}" name="PS2" dataDxfId="44"/>
    <tableColumn id="25" xr3:uid="{00000000-0010-0000-0100-000019000000}" name="E" dataDxfId="43">
      <calculatedColumnFormula>SUM(F15:I15)</calculatedColumnFormula>
    </tableColumn>
    <tableColumn id="26" xr3:uid="{00000000-0010-0000-0100-00001A000000}" name="G" dataDxfId="42">
      <calculatedColumnFormula>SUM(J15:M15)</calculatedColumnFormula>
    </tableColumn>
    <tableColumn id="27" xr3:uid="{00000000-0010-0000-0100-00001B000000}" name="H" dataDxfId="41">
      <calculatedColumnFormula>SUM(N15:Q15)</calculatedColumnFormula>
    </tableColumn>
    <tableColumn id="28" xr3:uid="{00000000-0010-0000-0100-00001C000000}" name="N" dataDxfId="40">
      <calculatedColumnFormula>SUM(R15:U15)</calculatedColumnFormula>
    </tableColumn>
    <tableColumn id="29" xr3:uid="{00000000-0010-0000-0100-00001D000000}" name="O" dataDxfId="39">
      <calculatedColumnFormula>SUM(V15:Y15)</calculatedColumnFormula>
    </tableColumn>
    <tableColumn id="30" xr3:uid="{00000000-0010-0000-0100-00001E000000}" name="PONTOS" dataDxfId="38">
      <calculatedColumnFormula>SUM(Z15:AD15)</calculatedColumnFormula>
    </tableColumn>
    <tableColumn id="31" xr3:uid="{00000000-0010-0000-0100-00001F000000}" name="QTD" dataDxfId="37"/>
    <tableColumn id="32" xr3:uid="{00000000-0010-0000-0100-000020000000}" name="CHAIRMAN" dataDxfId="36">
      <calculatedColumnFormula>-AE15*AF15*0.1</calculatedColumnFormula>
    </tableColumn>
    <tableColumn id="33" xr3:uid="{00000000-0010-0000-0100-000021000000}" name="PONTOS18" dataDxfId="35">
      <calculatedColumnFormula>AE15+AG15</calculatedColumnFormula>
    </tableColumn>
    <tableColumn id="34" xr3:uid="{00000000-0010-0000-0100-000022000000}" name="FINAL" dataDxfId="34">
      <calculatedColumnFormula>RANK(AH15,$AH$15:$AH$15)</calculatedColumn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00622E-2805-4BFD-80A4-CBFC8E627084}" name="Tabela43452" displayName="Tabela43452" ref="B21:AI22" totalsRowShown="0" headerRowDxfId="33" dataDxfId="32" tableBorderDxfId="31">
  <autoFilter ref="B21:AI22" xr:uid="{9BAF511C-EBC0-4606-9CAD-0220BDFB602B}"/>
  <sortState xmlns:xlrd2="http://schemas.microsoft.com/office/spreadsheetml/2017/richdata2" ref="B22:AI22">
    <sortCondition ref="AI21:AI22"/>
  </sortState>
  <tableColumns count="34">
    <tableColumn id="1" xr3:uid="{83E72A5D-3375-41AA-A9F0-A45FF1C67628}" name="Dorsal" dataDxfId="30"/>
    <tableColumn id="2" xr3:uid="{F657FD57-D2F8-4459-95E1-EA6B94BA7D34}" name="Group"/>
    <tableColumn id="3" xr3:uid="{77349C08-1989-4667-A542-473AC61FCED1}" name="Escola"/>
    <tableColumn id="4" xr3:uid="{5CE74A83-8248-4D27-9E7E-844806103841}" name="Associação"/>
    <tableColumn id="5" xr3:uid="{674A6762-CA6F-48BA-9A1C-B6078AA60F21}" name="TQ" dataDxfId="29"/>
    <tableColumn id="6" xr3:uid="{455C83EF-7EFB-476E-965C-0674BC32F8B2}" name="MM" dataDxfId="28"/>
    <tableColumn id="7" xr3:uid="{82A5FDE2-EB09-4B03-BF4C-0F8DBEAF8FD4}" name="CP" dataDxfId="27"/>
    <tableColumn id="8" xr3:uid="{26DB9C20-0C1F-409B-8480-67EC807834D0}" name="PS" dataDxfId="26"/>
    <tableColumn id="9" xr3:uid="{294C4551-7FEC-4135-B162-AA11B852F553}" name="TQ2" dataDxfId="25"/>
    <tableColumn id="10" xr3:uid="{3468C113-0796-45D3-9328-1D96F7A0872C}" name="MM3" dataDxfId="24"/>
    <tableColumn id="11" xr3:uid="{812C573C-54D4-44CB-88A5-11A769730EC6}" name="CP4" dataDxfId="23"/>
    <tableColumn id="12" xr3:uid="{6C98CDD2-1873-4408-BDA1-54853D83936D}" name="PS5" dataDxfId="22"/>
    <tableColumn id="13" xr3:uid="{B71BECA7-DBCB-4DF3-967F-22509EA429D3}" name="TQ6" dataDxfId="21"/>
    <tableColumn id="14" xr3:uid="{F220D730-24E1-4A26-9059-84124DF0C50D}" name="MM7" dataDxfId="20"/>
    <tableColumn id="15" xr3:uid="{BD32DEAE-3707-4A52-8C7E-86D2159D7BBB}" name="CP8" dataDxfId="19"/>
    <tableColumn id="16" xr3:uid="{4909A75E-DC83-4258-BB85-55D49372B5E9}" name="PS9" dataDxfId="18"/>
    <tableColumn id="17" xr3:uid="{213FF649-1549-40DA-AEE8-7DDECD8BE311}" name="TQ10" dataDxfId="17"/>
    <tableColumn id="18" xr3:uid="{482388C8-431B-4374-9AD7-BB8B40712E74}" name="MM11" dataDxfId="16"/>
    <tableColumn id="19" xr3:uid="{AB078FAC-ACFB-4783-823D-5C5B3CE72A8E}" name="CP12" dataDxfId="15"/>
    <tableColumn id="20" xr3:uid="{B57E0A3A-7A06-4679-83A9-7D532CA83B60}" name="PS13" dataDxfId="14"/>
    <tableColumn id="21" xr3:uid="{76048CDB-E681-4259-9414-B5D9431E8216}" name="TQ14" dataDxfId="13"/>
    <tableColumn id="22" xr3:uid="{9804EA82-68B2-4917-A39F-1B60DAE5862C}" name="MM15" dataDxfId="12"/>
    <tableColumn id="23" xr3:uid="{B2ED441F-1D99-4926-8287-831D41EBFFB9}" name="CP16" dataDxfId="11"/>
    <tableColumn id="24" xr3:uid="{42BE5FDD-2C16-49D0-8782-4439B7C85640}" name="PS2" dataDxfId="10"/>
    <tableColumn id="25" xr3:uid="{E97D9899-8E27-49BB-BBD3-C208942E8EDE}" name="C" dataDxfId="9">
      <calculatedColumnFormula>SUM(F22:I22)</calculatedColumnFormula>
    </tableColumn>
    <tableColumn id="26" xr3:uid="{7BD2EC76-F640-4C9B-9E25-0AF88E90BB72}" name="E" dataDxfId="8">
      <calculatedColumnFormula>SUM(J22:M22)</calculatedColumnFormula>
    </tableColumn>
    <tableColumn id="27" xr3:uid="{43323B84-FAC0-4219-A46C-9A04AD2A1DC3}" name="H" dataDxfId="7">
      <calculatedColumnFormula>SUM(N22:Q22)</calculatedColumnFormula>
    </tableColumn>
    <tableColumn id="28" xr3:uid="{9F0A760B-3373-4E96-9E28-DC79FD672700}" name="J" dataDxfId="6">
      <calculatedColumnFormula>SUM(R22:U22)</calculatedColumnFormula>
    </tableColumn>
    <tableColumn id="29" xr3:uid="{EFAC722A-33CC-4D84-98B4-2DE279CFC483}" name="P" dataDxfId="5">
      <calculatedColumnFormula>SUM(V22:Y22)</calculatedColumnFormula>
    </tableColumn>
    <tableColumn id="30" xr3:uid="{D543D4BC-BF1D-4273-BA72-3EF507AA48AD}" name="PONTOS" dataDxfId="4">
      <calculatedColumnFormula>SUM(Z22:AD22)</calculatedColumnFormula>
    </tableColumn>
    <tableColumn id="31" xr3:uid="{04F07CDD-E7AC-4B39-8278-A7D900500614}" name="QTD" dataDxfId="3"/>
    <tableColumn id="32" xr3:uid="{9E39E86C-4411-46B3-B98A-7C653F52CB94}" name="CHAIRMAN" dataDxfId="2">
      <calculatedColumnFormula>-AE22*AF22*0.1</calculatedColumnFormula>
    </tableColumn>
    <tableColumn id="33" xr3:uid="{9A0AAD90-B1BB-431C-9898-B3E32673794D}" name="PONTOS18" dataDxfId="1">
      <calculatedColumnFormula>AE22+AG22</calculatedColumnFormula>
    </tableColumn>
    <tableColumn id="34" xr3:uid="{00545F4C-A5DD-4E37-AC29-E50070950FB4}" name="FINAL" dataDxfId="0">
      <calculatedColumnFormula>RANK(AH22,$AH$22:$AH$22)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I22"/>
  <sheetViews>
    <sheetView tabSelected="1" zoomScale="90" zoomScaleNormal="90" workbookViewId="0">
      <selection activeCell="Z22" sqref="Z22"/>
    </sheetView>
  </sheetViews>
  <sheetFormatPr defaultRowHeight="14.4" x14ac:dyDescent="0.3"/>
  <cols>
    <col min="1" max="1" width="1.33203125" customWidth="1"/>
    <col min="2" max="2" width="6.44140625" style="1" customWidth="1"/>
    <col min="3" max="3" width="18.6640625" bestFit="1" customWidth="1"/>
    <col min="4" max="4" width="25.44140625" bestFit="1" customWidth="1"/>
    <col min="5" max="5" width="15.44140625" bestFit="1" customWidth="1"/>
    <col min="6" max="17" width="4.109375" style="1" customWidth="1"/>
    <col min="18" max="25" width="4.109375" style="1" hidden="1" customWidth="1"/>
    <col min="26" max="26" width="6.5546875" style="1" customWidth="1"/>
    <col min="27" max="29" width="4.88671875" style="1" customWidth="1"/>
    <col min="30" max="30" width="5.44140625" style="1" customWidth="1"/>
    <col min="31" max="31" width="4.88671875" customWidth="1"/>
    <col min="32" max="32" width="3.33203125" customWidth="1"/>
    <col min="33" max="34" width="6.77734375" customWidth="1"/>
    <col min="35" max="35" width="10.21875" bestFit="1" customWidth="1"/>
  </cols>
  <sheetData>
    <row r="2" spans="2:35" ht="46.2" x14ac:dyDescent="0.85">
      <c r="B2" s="49" t="s">
        <v>55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4" spans="2:35" ht="28.8" x14ac:dyDescent="0.55000000000000004">
      <c r="B4" s="9" t="s">
        <v>47</v>
      </c>
    </row>
    <row r="5" spans="2:35" x14ac:dyDescent="0.3">
      <c r="F5" s="39" t="e">
        <f>#REF!</f>
        <v>#REF!</v>
      </c>
      <c r="G5" s="39"/>
      <c r="H5" s="39"/>
      <c r="I5" s="39"/>
      <c r="J5" s="51" t="e">
        <f>#REF!</f>
        <v>#REF!</v>
      </c>
      <c r="K5" s="51"/>
      <c r="L5" s="51"/>
      <c r="M5" s="51"/>
      <c r="N5" s="50" t="e">
        <f>#REF!</f>
        <v>#REF!</v>
      </c>
      <c r="O5" s="50"/>
      <c r="P5" s="50"/>
      <c r="Q5" s="50"/>
      <c r="R5" s="52" t="e">
        <f>#REF!</f>
        <v>#REF!</v>
      </c>
      <c r="S5" s="52"/>
      <c r="T5" s="52"/>
      <c r="U5" s="52"/>
      <c r="V5" s="53" t="e">
        <f>#REF!</f>
        <v>#REF!</v>
      </c>
      <c r="W5" s="53"/>
      <c r="X5" s="53"/>
      <c r="Y5" s="53"/>
    </row>
    <row r="6" spans="2:35" ht="15" thickBot="1" x14ac:dyDescent="0.35">
      <c r="F6" s="46" t="s">
        <v>46</v>
      </c>
      <c r="G6" s="47"/>
      <c r="H6" s="47"/>
      <c r="I6" s="48"/>
      <c r="J6" s="40" t="s">
        <v>50</v>
      </c>
      <c r="K6" s="41"/>
      <c r="L6" s="41"/>
      <c r="M6" s="42"/>
      <c r="N6" s="43" t="s">
        <v>11</v>
      </c>
      <c r="O6" s="44"/>
      <c r="P6" s="44"/>
      <c r="Q6" s="45"/>
      <c r="R6" s="30" t="s">
        <v>51</v>
      </c>
      <c r="S6" s="31"/>
      <c r="T6" s="31"/>
      <c r="U6" s="32"/>
      <c r="V6" s="33" t="s">
        <v>52</v>
      </c>
      <c r="W6" s="34"/>
      <c r="X6" s="34"/>
      <c r="Y6" s="35"/>
      <c r="Z6" s="36" t="s">
        <v>20</v>
      </c>
      <c r="AA6" s="37"/>
      <c r="AB6" s="37"/>
      <c r="AC6" s="37"/>
      <c r="AD6" s="38"/>
      <c r="AE6" s="12" t="s">
        <v>17</v>
      </c>
      <c r="AF6" s="36" t="s">
        <v>14</v>
      </c>
      <c r="AG6" s="38"/>
      <c r="AH6" s="12" t="s">
        <v>19</v>
      </c>
      <c r="AI6" s="12" t="s">
        <v>18</v>
      </c>
    </row>
    <row r="7" spans="2:35" x14ac:dyDescent="0.3">
      <c r="B7" s="16" t="s">
        <v>0</v>
      </c>
      <c r="C7" s="17" t="s">
        <v>3</v>
      </c>
      <c r="D7" s="17" t="s">
        <v>2</v>
      </c>
      <c r="E7" s="17" t="s">
        <v>1</v>
      </c>
      <c r="F7" s="6" t="s">
        <v>9</v>
      </c>
      <c r="G7" s="6" t="s">
        <v>4</v>
      </c>
      <c r="H7" s="6" t="s">
        <v>8</v>
      </c>
      <c r="I7" s="6" t="s">
        <v>6</v>
      </c>
      <c r="J7" s="7" t="s">
        <v>10</v>
      </c>
      <c r="K7" s="7" t="s">
        <v>5</v>
      </c>
      <c r="L7" s="7" t="s">
        <v>23</v>
      </c>
      <c r="M7" s="7" t="s">
        <v>24</v>
      </c>
      <c r="N7" s="8" t="s">
        <v>25</v>
      </c>
      <c r="O7" s="8" t="s">
        <v>26</v>
      </c>
      <c r="P7" s="8" t="s">
        <v>27</v>
      </c>
      <c r="Q7" s="8" t="s">
        <v>28</v>
      </c>
      <c r="R7" s="10" t="s">
        <v>29</v>
      </c>
      <c r="S7" s="10" t="s">
        <v>30</v>
      </c>
      <c r="T7" s="10" t="s">
        <v>31</v>
      </c>
      <c r="U7" s="10" t="s">
        <v>32</v>
      </c>
      <c r="V7" s="11" t="s">
        <v>33</v>
      </c>
      <c r="W7" s="11" t="s">
        <v>34</v>
      </c>
      <c r="X7" s="11" t="s">
        <v>35</v>
      </c>
      <c r="Y7" s="11" t="s">
        <v>7</v>
      </c>
      <c r="Z7" s="13" t="s">
        <v>12</v>
      </c>
      <c r="AA7" s="13" t="s">
        <v>13</v>
      </c>
      <c r="AB7" s="13" t="s">
        <v>37</v>
      </c>
      <c r="AC7" s="13" t="s">
        <v>38</v>
      </c>
      <c r="AD7" s="13" t="s">
        <v>39</v>
      </c>
      <c r="AE7" s="13" t="s">
        <v>21</v>
      </c>
      <c r="AF7" s="13" t="s">
        <v>15</v>
      </c>
      <c r="AG7" s="13" t="s">
        <v>16</v>
      </c>
      <c r="AH7" s="13" t="s">
        <v>36</v>
      </c>
      <c r="AI7" s="14" t="s">
        <v>22</v>
      </c>
    </row>
    <row r="8" spans="2:35" x14ac:dyDescent="0.3">
      <c r="B8" s="18">
        <v>155</v>
      </c>
      <c r="C8" s="21" t="s">
        <v>54</v>
      </c>
      <c r="D8" s="20" t="s">
        <v>44</v>
      </c>
      <c r="E8" s="20" t="s">
        <v>45</v>
      </c>
      <c r="F8" s="15">
        <v>2.5</v>
      </c>
      <c r="G8" s="15">
        <v>2</v>
      </c>
      <c r="H8" s="15">
        <v>2.5</v>
      </c>
      <c r="I8" s="15">
        <v>2</v>
      </c>
      <c r="J8" s="15">
        <v>2</v>
      </c>
      <c r="K8" s="15">
        <v>2</v>
      </c>
      <c r="L8" s="15">
        <v>2.5</v>
      </c>
      <c r="M8" s="15">
        <v>2</v>
      </c>
      <c r="N8" s="15">
        <v>2.5</v>
      </c>
      <c r="O8" s="15">
        <v>3</v>
      </c>
      <c r="P8" s="15">
        <v>3</v>
      </c>
      <c r="Q8" s="15">
        <v>3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2">
        <f>SUM(F8:I8)</f>
        <v>9</v>
      </c>
      <c r="AA8" s="2">
        <f>SUM(J8:M8)</f>
        <v>8.5</v>
      </c>
      <c r="AB8" s="2">
        <f>SUM(N8:Q8)</f>
        <v>11.5</v>
      </c>
      <c r="AC8" s="2">
        <f>SUM(R8:U8)</f>
        <v>0</v>
      </c>
      <c r="AD8" s="2">
        <f>SUM(V8:Y8)</f>
        <v>0</v>
      </c>
      <c r="AE8" s="2">
        <f>SUM(Z8:AD8)</f>
        <v>29</v>
      </c>
      <c r="AF8" s="3"/>
      <c r="AG8" s="4">
        <f>-AE8*AF8*0.1</f>
        <v>0</v>
      </c>
      <c r="AH8" s="4">
        <f>AE8+AG8</f>
        <v>29</v>
      </c>
      <c r="AI8" s="5">
        <f>RANK(AH8,$AH$8:$AH$8)</f>
        <v>1</v>
      </c>
    </row>
    <row r="11" spans="2:35" ht="28.8" x14ac:dyDescent="0.55000000000000004">
      <c r="B11" s="9" t="s">
        <v>48</v>
      </c>
    </row>
    <row r="12" spans="2:35" x14ac:dyDescent="0.3">
      <c r="F12" s="46" t="e">
        <f>#REF!</f>
        <v>#REF!</v>
      </c>
      <c r="G12" s="47"/>
      <c r="H12" s="47"/>
      <c r="I12" s="48"/>
      <c r="J12" s="40" t="e">
        <f>#REF!</f>
        <v>#REF!</v>
      </c>
      <c r="K12" s="41"/>
      <c r="L12" s="41"/>
      <c r="M12" s="42"/>
      <c r="N12" s="43" t="e">
        <f>#REF!</f>
        <v>#REF!</v>
      </c>
      <c r="O12" s="44"/>
      <c r="P12" s="44"/>
      <c r="Q12" s="45"/>
      <c r="R12" s="30" t="e">
        <f>#REF!</f>
        <v>#REF!</v>
      </c>
      <c r="S12" s="31"/>
      <c r="T12" s="31"/>
      <c r="U12" s="32"/>
      <c r="V12" s="33" t="e">
        <f>#REF!</f>
        <v>#REF!</v>
      </c>
      <c r="W12" s="34"/>
      <c r="X12" s="34"/>
      <c r="Y12" s="35"/>
    </row>
    <row r="13" spans="2:35" ht="15" thickBot="1" x14ac:dyDescent="0.35">
      <c r="F13" s="46" t="s">
        <v>46</v>
      </c>
      <c r="G13" s="47"/>
      <c r="H13" s="47"/>
      <c r="I13" s="48"/>
      <c r="J13" s="40" t="s">
        <v>50</v>
      </c>
      <c r="K13" s="41"/>
      <c r="L13" s="41"/>
      <c r="M13" s="42"/>
      <c r="N13" s="43" t="s">
        <v>11</v>
      </c>
      <c r="O13" s="44"/>
      <c r="P13" s="44"/>
      <c r="Q13" s="45"/>
      <c r="R13" s="30" t="s">
        <v>51</v>
      </c>
      <c r="S13" s="31"/>
      <c r="T13" s="31"/>
      <c r="U13" s="32"/>
      <c r="V13" s="33" t="s">
        <v>52</v>
      </c>
      <c r="W13" s="34"/>
      <c r="X13" s="34"/>
      <c r="Y13" s="35"/>
      <c r="Z13" s="36" t="s">
        <v>20</v>
      </c>
      <c r="AA13" s="37"/>
      <c r="AB13" s="37"/>
      <c r="AC13" s="37"/>
      <c r="AD13" s="38"/>
      <c r="AE13" s="12" t="s">
        <v>17</v>
      </c>
      <c r="AF13" s="36" t="s">
        <v>14</v>
      </c>
      <c r="AG13" s="38"/>
      <c r="AH13" s="12" t="s">
        <v>19</v>
      </c>
      <c r="AI13" s="12" t="s">
        <v>18</v>
      </c>
    </row>
    <row r="14" spans="2:35" x14ac:dyDescent="0.3">
      <c r="B14" s="16" t="s">
        <v>0</v>
      </c>
      <c r="C14" s="17" t="s">
        <v>3</v>
      </c>
      <c r="D14" s="17" t="s">
        <v>2</v>
      </c>
      <c r="E14" s="17" t="s">
        <v>1</v>
      </c>
      <c r="F14" s="6" t="s">
        <v>9</v>
      </c>
      <c r="G14" s="6" t="s">
        <v>4</v>
      </c>
      <c r="H14" s="6" t="s">
        <v>8</v>
      </c>
      <c r="I14" s="6" t="s">
        <v>6</v>
      </c>
      <c r="J14" s="7" t="s">
        <v>10</v>
      </c>
      <c r="K14" s="7" t="s">
        <v>5</v>
      </c>
      <c r="L14" s="7" t="s">
        <v>23</v>
      </c>
      <c r="M14" s="7" t="s">
        <v>24</v>
      </c>
      <c r="N14" s="8" t="s">
        <v>25</v>
      </c>
      <c r="O14" s="8" t="s">
        <v>26</v>
      </c>
      <c r="P14" s="8" t="s">
        <v>27</v>
      </c>
      <c r="Q14" s="8" t="s">
        <v>28</v>
      </c>
      <c r="R14" s="10" t="s">
        <v>29</v>
      </c>
      <c r="S14" s="10" t="s">
        <v>30</v>
      </c>
      <c r="T14" s="10" t="s">
        <v>31</v>
      </c>
      <c r="U14" s="10" t="s">
        <v>32</v>
      </c>
      <c r="V14" s="11" t="s">
        <v>33</v>
      </c>
      <c r="W14" s="11" t="s">
        <v>34</v>
      </c>
      <c r="X14" s="11" t="s">
        <v>35</v>
      </c>
      <c r="Y14" s="11" t="s">
        <v>7</v>
      </c>
      <c r="Z14" s="13" t="s">
        <v>13</v>
      </c>
      <c r="AA14" s="13" t="s">
        <v>40</v>
      </c>
      <c r="AB14" s="13" t="s">
        <v>37</v>
      </c>
      <c r="AC14" s="13" t="s">
        <v>41</v>
      </c>
      <c r="AD14" s="13" t="s">
        <v>42</v>
      </c>
      <c r="AE14" s="13" t="s">
        <v>21</v>
      </c>
      <c r="AF14" s="13" t="s">
        <v>15</v>
      </c>
      <c r="AG14" s="13" t="s">
        <v>16</v>
      </c>
      <c r="AH14" s="13" t="s">
        <v>36</v>
      </c>
      <c r="AI14" s="14" t="s">
        <v>22</v>
      </c>
    </row>
    <row r="15" spans="2:35" x14ac:dyDescent="0.3">
      <c r="B15" s="18">
        <v>154</v>
      </c>
      <c r="C15" s="21" t="s">
        <v>43</v>
      </c>
      <c r="D15" s="20" t="s">
        <v>44</v>
      </c>
      <c r="E15" s="20" t="s">
        <v>45</v>
      </c>
      <c r="F15" s="15">
        <v>2.5</v>
      </c>
      <c r="G15" s="15">
        <v>2.5</v>
      </c>
      <c r="H15" s="15">
        <v>3</v>
      </c>
      <c r="I15" s="15">
        <v>3</v>
      </c>
      <c r="J15" s="15">
        <v>2.5</v>
      </c>
      <c r="K15" s="15">
        <v>2.5</v>
      </c>
      <c r="L15" s="15">
        <v>2.5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">
        <f>SUM(F15:I15)</f>
        <v>11</v>
      </c>
      <c r="AA15" s="2">
        <f>SUM(J15:M15)</f>
        <v>10.5</v>
      </c>
      <c r="AB15" s="2">
        <f>SUM(N15:Q15)</f>
        <v>12</v>
      </c>
      <c r="AC15" s="2">
        <f>SUM(R15:U15)</f>
        <v>0</v>
      </c>
      <c r="AD15" s="2">
        <f>SUM(V15:Y15)</f>
        <v>0</v>
      </c>
      <c r="AE15" s="2">
        <f>SUM(Z15:AD15)</f>
        <v>33.5</v>
      </c>
      <c r="AF15" s="3"/>
      <c r="AG15" s="4">
        <f>-AE15*AF15*0.1</f>
        <v>0</v>
      </c>
      <c r="AH15" s="4">
        <f>AE15+AG15</f>
        <v>33.5</v>
      </c>
      <c r="AI15" s="5">
        <f>RANK(AH15,$AH$15:$AH$15)</f>
        <v>1</v>
      </c>
    </row>
    <row r="16" spans="2:35" x14ac:dyDescent="0.3">
      <c r="B16" s="24"/>
      <c r="C16" s="25"/>
      <c r="D16" s="26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8"/>
      <c r="AG16" s="29"/>
      <c r="AH16" s="29"/>
    </row>
    <row r="18" spans="2:35" ht="23.85" customHeight="1" x14ac:dyDescent="0.55000000000000004">
      <c r="B18" s="9" t="s">
        <v>49</v>
      </c>
      <c r="C18" s="22"/>
      <c r="D18" s="23"/>
      <c r="E18" s="23"/>
    </row>
    <row r="19" spans="2:35" x14ac:dyDescent="0.3">
      <c r="F19" s="39" t="e">
        <f>#REF!</f>
        <v>#REF!</v>
      </c>
      <c r="G19" s="39"/>
      <c r="H19" s="39"/>
      <c r="I19" s="39"/>
      <c r="J19" s="40" t="e">
        <f>#REF!</f>
        <v>#REF!</v>
      </c>
      <c r="K19" s="41"/>
      <c r="L19" s="41"/>
      <c r="M19" s="42"/>
      <c r="N19" s="43" t="e">
        <f>#REF!</f>
        <v>#REF!</v>
      </c>
      <c r="O19" s="44"/>
      <c r="P19" s="44"/>
      <c r="Q19" s="45"/>
      <c r="R19" s="30" t="e">
        <f>#REF!</f>
        <v>#REF!</v>
      </c>
      <c r="S19" s="31"/>
      <c r="T19" s="31"/>
      <c r="U19" s="32"/>
      <c r="V19" s="33" t="e">
        <f>#REF!</f>
        <v>#REF!</v>
      </c>
      <c r="W19" s="34"/>
      <c r="X19" s="34"/>
      <c r="Y19" s="35"/>
    </row>
    <row r="20" spans="2:35" ht="15" thickBot="1" x14ac:dyDescent="0.35">
      <c r="F20" s="46" t="s">
        <v>46</v>
      </c>
      <c r="G20" s="47"/>
      <c r="H20" s="47"/>
      <c r="I20" s="48"/>
      <c r="J20" s="40" t="s">
        <v>50</v>
      </c>
      <c r="K20" s="41"/>
      <c r="L20" s="41"/>
      <c r="M20" s="42"/>
      <c r="N20" s="43" t="s">
        <v>11</v>
      </c>
      <c r="O20" s="44"/>
      <c r="P20" s="44"/>
      <c r="Q20" s="45"/>
      <c r="R20" s="30" t="s">
        <v>51</v>
      </c>
      <c r="S20" s="31"/>
      <c r="T20" s="31"/>
      <c r="U20" s="32"/>
      <c r="V20" s="33" t="s">
        <v>52</v>
      </c>
      <c r="W20" s="34"/>
      <c r="X20" s="34"/>
      <c r="Y20" s="35"/>
      <c r="Z20" s="36" t="s">
        <v>20</v>
      </c>
      <c r="AA20" s="37"/>
      <c r="AB20" s="37"/>
      <c r="AC20" s="37"/>
      <c r="AD20" s="38"/>
      <c r="AE20" s="12" t="s">
        <v>17</v>
      </c>
      <c r="AF20" s="36" t="s">
        <v>14</v>
      </c>
      <c r="AG20" s="38"/>
      <c r="AH20" s="12" t="s">
        <v>19</v>
      </c>
      <c r="AI20" s="12" t="s">
        <v>18</v>
      </c>
    </row>
    <row r="21" spans="2:35" x14ac:dyDescent="0.3">
      <c r="B21" s="16" t="s">
        <v>0</v>
      </c>
      <c r="C21" s="17" t="s">
        <v>3</v>
      </c>
      <c r="D21" s="17" t="s">
        <v>2</v>
      </c>
      <c r="E21" s="17" t="s">
        <v>1</v>
      </c>
      <c r="F21" s="6" t="s">
        <v>9</v>
      </c>
      <c r="G21" s="6" t="s">
        <v>4</v>
      </c>
      <c r="H21" s="6" t="s">
        <v>8</v>
      </c>
      <c r="I21" s="6" t="s">
        <v>6</v>
      </c>
      <c r="J21" s="7" t="s">
        <v>10</v>
      </c>
      <c r="K21" s="7" t="s">
        <v>5</v>
      </c>
      <c r="L21" s="7" t="s">
        <v>23</v>
      </c>
      <c r="M21" s="7" t="s">
        <v>24</v>
      </c>
      <c r="N21" s="8" t="s">
        <v>25</v>
      </c>
      <c r="O21" s="8" t="s">
        <v>26</v>
      </c>
      <c r="P21" s="8" t="s">
        <v>27</v>
      </c>
      <c r="Q21" s="8" t="s">
        <v>28</v>
      </c>
      <c r="R21" s="10" t="s">
        <v>29</v>
      </c>
      <c r="S21" s="10" t="s">
        <v>30</v>
      </c>
      <c r="T21" s="10" t="s">
        <v>31</v>
      </c>
      <c r="U21" s="10" t="s">
        <v>32</v>
      </c>
      <c r="V21" s="11" t="s">
        <v>33</v>
      </c>
      <c r="W21" s="11" t="s">
        <v>34</v>
      </c>
      <c r="X21" s="11" t="s">
        <v>35</v>
      </c>
      <c r="Y21" s="11" t="s">
        <v>7</v>
      </c>
      <c r="Z21" s="13" t="s">
        <v>12</v>
      </c>
      <c r="AA21" s="13" t="s">
        <v>13</v>
      </c>
      <c r="AB21" s="13" t="s">
        <v>37</v>
      </c>
      <c r="AC21" s="13" t="s">
        <v>38</v>
      </c>
      <c r="AD21" s="13" t="s">
        <v>39</v>
      </c>
      <c r="AE21" s="13" t="s">
        <v>21</v>
      </c>
      <c r="AF21" s="13" t="s">
        <v>15</v>
      </c>
      <c r="AG21" s="13" t="s">
        <v>16</v>
      </c>
      <c r="AH21" s="13" t="s">
        <v>36</v>
      </c>
      <c r="AI21" s="14" t="s">
        <v>22</v>
      </c>
    </row>
    <row r="22" spans="2:35" x14ac:dyDescent="0.3">
      <c r="B22" s="19">
        <v>158</v>
      </c>
      <c r="C22" s="21" t="s">
        <v>53</v>
      </c>
      <c r="D22" s="20" t="s">
        <v>44</v>
      </c>
      <c r="E22" s="20" t="s">
        <v>45</v>
      </c>
      <c r="F22" s="15">
        <v>3.5</v>
      </c>
      <c r="G22" s="15">
        <v>4</v>
      </c>
      <c r="H22" s="15">
        <v>4</v>
      </c>
      <c r="I22" s="15">
        <v>3.5</v>
      </c>
      <c r="J22" s="15">
        <v>3</v>
      </c>
      <c r="K22" s="15">
        <v>3</v>
      </c>
      <c r="L22" s="15">
        <v>3</v>
      </c>
      <c r="M22" s="15">
        <v>3</v>
      </c>
      <c r="N22" s="15">
        <v>3.5</v>
      </c>
      <c r="O22" s="15">
        <v>3.5</v>
      </c>
      <c r="P22" s="15">
        <v>3.5</v>
      </c>
      <c r="Q22" s="15">
        <v>3.5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2">
        <f>SUM(F22:I22)</f>
        <v>15</v>
      </c>
      <c r="AA22" s="2">
        <f>SUM(J22:M22)</f>
        <v>12</v>
      </c>
      <c r="AB22" s="2">
        <f>SUM(N22:Q22)</f>
        <v>14</v>
      </c>
      <c r="AC22" s="2">
        <f>SUM(R22:U22)</f>
        <v>0</v>
      </c>
      <c r="AD22" s="2">
        <f>SUM(V22:Y22)</f>
        <v>0</v>
      </c>
      <c r="AE22" s="2">
        <f>SUM(Z22:AD22)</f>
        <v>41</v>
      </c>
      <c r="AF22" s="3"/>
      <c r="AG22" s="4">
        <f>-AE22*AF22*0.1</f>
        <v>0</v>
      </c>
      <c r="AH22" s="4">
        <f>AE22+AG22</f>
        <v>41</v>
      </c>
      <c r="AI22" s="5">
        <f>RANK(AH22,$AH$22:$AH$22)</f>
        <v>1</v>
      </c>
    </row>
  </sheetData>
  <mergeCells count="37">
    <mergeCell ref="V5:Y5"/>
    <mergeCell ref="R12:U12"/>
    <mergeCell ref="V12:Y12"/>
    <mergeCell ref="R19:U19"/>
    <mergeCell ref="V19:Y19"/>
    <mergeCell ref="F6:I6"/>
    <mergeCell ref="J6:M6"/>
    <mergeCell ref="N6:Q6"/>
    <mergeCell ref="R6:U6"/>
    <mergeCell ref="F5:I5"/>
    <mergeCell ref="R5:U5"/>
    <mergeCell ref="N12:Q12"/>
    <mergeCell ref="Z6:AD6"/>
    <mergeCell ref="B2:AI2"/>
    <mergeCell ref="F13:I13"/>
    <mergeCell ref="J13:M13"/>
    <mergeCell ref="N13:Q13"/>
    <mergeCell ref="R13:U13"/>
    <mergeCell ref="V13:Y13"/>
    <mergeCell ref="Z13:AD13"/>
    <mergeCell ref="F12:I12"/>
    <mergeCell ref="J12:M12"/>
    <mergeCell ref="N5:Q5"/>
    <mergeCell ref="J5:M5"/>
    <mergeCell ref="V6:Y6"/>
    <mergeCell ref="AF13:AG13"/>
    <mergeCell ref="AF6:AG6"/>
    <mergeCell ref="R20:U20"/>
    <mergeCell ref="V20:Y20"/>
    <mergeCell ref="Z20:AD20"/>
    <mergeCell ref="AF20:AG20"/>
    <mergeCell ref="F19:I19"/>
    <mergeCell ref="J19:M19"/>
    <mergeCell ref="N19:Q19"/>
    <mergeCell ref="F20:I20"/>
    <mergeCell ref="J20:M20"/>
    <mergeCell ref="N20:Q2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60" verticalDpi="36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Grupos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Federação Portuguesa Dança desportiva</dc:creator>
  <cp:lastModifiedBy>Jose Martins</cp:lastModifiedBy>
  <cp:lastPrinted>2023-09-29T10:30:56Z</cp:lastPrinted>
  <dcterms:created xsi:type="dcterms:W3CDTF">2010-12-06T13:21:30Z</dcterms:created>
  <dcterms:modified xsi:type="dcterms:W3CDTF">2023-09-30T15:38:39Z</dcterms:modified>
</cp:coreProperties>
</file>